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 tabRatio="500"/>
  </bookViews>
  <sheets>
    <sheet name="Planilha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Q2" i="1"/>
  <c r="O20" i="1" l="1"/>
  <c r="O21" i="1"/>
  <c r="O5" i="1"/>
  <c r="O19" i="1"/>
  <c r="O7" i="1"/>
  <c r="O18" i="1"/>
  <c r="O12" i="1"/>
  <c r="O17" i="1"/>
  <c r="O11" i="1"/>
  <c r="O6" i="1"/>
  <c r="O16" i="1"/>
  <c r="O10" i="1"/>
  <c r="O22" i="1"/>
  <c r="O15" i="1"/>
  <c r="O9" i="1"/>
  <c r="O14" i="1"/>
  <c r="O8" i="1"/>
  <c r="O13" i="1"/>
  <c r="N13" i="1"/>
  <c r="N6" i="1" l="1"/>
</calcChain>
</file>

<file path=xl/sharedStrings.xml><?xml version="1.0" encoding="utf-8"?>
<sst xmlns="http://schemas.openxmlformats.org/spreadsheetml/2006/main" count="150" uniqueCount="125">
  <si>
    <t>INÍCIO</t>
  </si>
  <si>
    <t>EMPRESA</t>
  </si>
  <si>
    <t>OBJETO</t>
  </si>
  <si>
    <t>Nº DO PROCESSO</t>
  </si>
  <si>
    <t>Nº DO CONTRATO</t>
  </si>
  <si>
    <t xml:space="preserve">UNIDADE </t>
  </si>
  <si>
    <t>MENSAL</t>
  </si>
  <si>
    <t>ANUAL</t>
  </si>
  <si>
    <t>DIAS</t>
  </si>
  <si>
    <t>OBSERVAÇÃO</t>
  </si>
  <si>
    <t>FISCAL</t>
  </si>
  <si>
    <t>CRA CONSTRUTORA REGINALDO ANDRADE EIRELI CNPJ: 29.419.837/0001-51</t>
  </si>
  <si>
    <t>REFORMA CASA DE PASSAGEM</t>
  </si>
  <si>
    <t>FUNCEP</t>
  </si>
  <si>
    <t>PINHEIRO                         CNPJ: 04.944.975/0001-29</t>
  </si>
  <si>
    <t>MAO DE OBRA TERCEIRIZADA VIGILÂNCIA</t>
  </si>
  <si>
    <t>4065/2023 - 6º TERMO ADITIVO</t>
  </si>
  <si>
    <t>54/2017</t>
  </si>
  <si>
    <t>SEASC/FUNCEP</t>
  </si>
  <si>
    <t>ROBERTO DUARTE P. SANTOS</t>
  </si>
  <si>
    <t>LOCAÇÃO DO IMÓVEL RESTAURANTE PADRE PEDRO</t>
  </si>
  <si>
    <t>003/2021</t>
  </si>
  <si>
    <t>BANCO DO BRASIL CNPJ: 00.000.000/5103-94</t>
  </si>
  <si>
    <t>SERVIÇO DE PAGAMENTO POR ORDENS BANCÁRIAS  -OBN</t>
  </si>
  <si>
    <t>008/2019</t>
  </si>
  <si>
    <t>SEASC</t>
  </si>
  <si>
    <t>ALEXANDRIA                    CNPJ: 12.243.837/0001-40</t>
  </si>
  <si>
    <t>FORNECIMENTO DE COMIDA PADRE PEDRO</t>
  </si>
  <si>
    <t>1189/2023 - 6º TERMO ADITIVO, 4606/2023/7º TERMO ADITIVO</t>
  </si>
  <si>
    <t>002/2020</t>
  </si>
  <si>
    <t>JANAINA CAMACHO</t>
  </si>
  <si>
    <t>ALEXANDRA SANTOS CNPJ:981.804.605-68</t>
  </si>
  <si>
    <t>021.000.03520/2015-2 DISPENSA DE LICITAÇÃO – 04/2015      570/2022 - 7º TERMO ADITIVO</t>
  </si>
  <si>
    <t>126/2015</t>
  </si>
  <si>
    <t>FEAS</t>
  </si>
  <si>
    <t>VALOR IMOBILIÁRIA</t>
  </si>
  <si>
    <t>LOCAÇÃO DO IMÓVEL DA CASA DE PASSAGEM</t>
  </si>
  <si>
    <t>713/2020- DISPENSA DE LICITAÇÃO 0553/2021  936/2022 -1º TERMO ADITIVO DE PRORROGAÇÃO  2145/2022 - 1º TERMO DE APOSTILAMENTO - REAJUSTE  1848/2023  2º TERMO DE APOSTILAMENTO - DOTAÇÃO ORÇAMENTÁRIA</t>
  </si>
  <si>
    <t>002/2021</t>
  </si>
  <si>
    <t>BIOCROMA</t>
  </si>
  <si>
    <t>EXAMES DE DNA</t>
  </si>
  <si>
    <t>1184/2022</t>
  </si>
  <si>
    <t>003/2020</t>
  </si>
  <si>
    <t>ARAGÃO IMÓVEIS CNPJ:02.276.156/0001-14</t>
  </si>
  <si>
    <t>LOCAÇÃO DO IMÓVEL DO ALMOXARIFADO</t>
  </si>
  <si>
    <t>055/2017</t>
  </si>
  <si>
    <t>MANIFESTAÇÃO DE INTERESSE PARA RENOVAÇÃO?  OU CHAMAMENTO PÚBLICO  OU BUSCA NA LISTA DE IMÓVEIS DO ESTADO</t>
  </si>
  <si>
    <t>IPAESE CNPJ:04.211.650/0001-37</t>
  </si>
  <si>
    <t>MÃO DE OBRA TERCEIRIZADA  - INTÉRPRETE DE LIBRAS</t>
  </si>
  <si>
    <t>1756/2023 - DISPENSA DE LICITAÇÃO</t>
  </si>
  <si>
    <t>001/2023</t>
  </si>
  <si>
    <t>MC2                                    CNPJ: 05.025.180/0001-80</t>
  </si>
  <si>
    <t>MÃO DE OBRA TERCEIRIZADA  - SERVIÇO DE LIMPEZA E OUTROS</t>
  </si>
  <si>
    <t>350/2022- LICITAÇÃO 2856/2023 - 1º TERMO ADITIVO - SUPRESSÃO DE 9,14% E O ACRÉSCIMO EM 22,60%</t>
  </si>
  <si>
    <t>002/2023</t>
  </si>
  <si>
    <t>SEGURO DE VIDA DOS ESTAGIÁRIOS</t>
  </si>
  <si>
    <t>1042/2022</t>
  </si>
  <si>
    <t>ECT CNPJ: 34.028.316/0032-00</t>
  </si>
  <si>
    <t>CONTRATAÇÃO DE EMPRESA BRASILEIRA DE CORREIOS E TELÉGRAFOS</t>
  </si>
  <si>
    <t>024.000.03376/2019-5</t>
  </si>
  <si>
    <t>BANESE                                CNPJ: 13.009.717/0001-46</t>
  </si>
  <si>
    <t>PRESTAÇÃO DE SERVIÇO DE PAGAMENTO BENEFÍCIO</t>
  </si>
  <si>
    <t>15087/2019</t>
  </si>
  <si>
    <t>SAAE                                     CNPJ: 05.476.329/0001-95</t>
  </si>
  <si>
    <t>ÁGUA E ESGOTO CARMÓPOLIS</t>
  </si>
  <si>
    <t>FIM</t>
  </si>
  <si>
    <t>RENOVAÇÃO / TERMO ADITIVO</t>
  </si>
  <si>
    <t>BIANCA MACEDO</t>
  </si>
  <si>
    <t>HISTÓRICO DO PROCESSO</t>
  </si>
  <si>
    <t>CONTRATO</t>
  </si>
  <si>
    <t>692.084,08                          ( VALOR DO CONTRATO)           155.348,50 (Adit)</t>
  </si>
  <si>
    <t>523/2021 - LICITAÇÃO                              935/2022 -  1ºTERMO ADITIVO                           3394/2023 - 2º TERMO ADITIVO DE PRAZO</t>
  </si>
  <si>
    <t xml:space="preserve">01/2022 - FUNCEP </t>
  </si>
  <si>
    <t>SEASC /FUNCEP</t>
  </si>
  <si>
    <t>VASCO ESPORTE CLUBE CNPJ: 13.032.412/0001-55</t>
  </si>
  <si>
    <t>5117/2023 - 2º TERMO ADITIVO</t>
  </si>
  <si>
    <t>453/2022 - 4639/2023 ENCERRADO COM ARAGÃO IMÓVEIS  - SEGUIDO COM O PROPRIETÁRIO</t>
  </si>
  <si>
    <t xml:space="preserve">648/2021 - 2º TERMO ADITIVO  806/2022 - 3º TERMO ADITIVO – 3375/2023 – 4º TERMO ADITIVO </t>
  </si>
  <si>
    <t>PAGAMENTO INICIAL DIA 15/09</t>
  </si>
  <si>
    <t>RENOVADO</t>
  </si>
  <si>
    <t>DAF / GABINETE</t>
  </si>
  <si>
    <t xml:space="preserve">3375/2023 – 4º TERMO ADITIVO </t>
  </si>
  <si>
    <t>5641/2023 - 8º TERMO ADITIVO</t>
  </si>
  <si>
    <t>LOCAÇÃO DO IMÓVEL DO ABRIGO DE FREI PAULO ( ANTIGO)</t>
  </si>
  <si>
    <t xml:space="preserve">RENOVADO  - E AGUARDA MUDANÇA APÓS CONCLUSÃO DA OBRA </t>
  </si>
  <si>
    <t>4298/2023- CONTRATO</t>
  </si>
  <si>
    <t>007/2023</t>
  </si>
  <si>
    <t>ISABEL CRISTINA MENDONÇA DE SANTANA</t>
  </si>
  <si>
    <t xml:space="preserve">LOCAÇÃO DO IMÓVEL DO ABRIGO DE FREI PAULO </t>
  </si>
  <si>
    <t>CONTRATO ORIGINADO PELA NECESSIDADE EXPOSTA PELA MINISTÉRIO PÚBLICO DE REFORMA</t>
  </si>
  <si>
    <t>VER COM A DEFENSORIA  - A GRATUIDADE DESTES EXAMES</t>
  </si>
  <si>
    <t>6475/2023 - 4º TERMO ADITIVO</t>
  </si>
  <si>
    <t>JORGE VILLAS BOAS</t>
  </si>
  <si>
    <t>024.000.00963/2017-2 DISPENSA DE LICITAÇÃO Nº001/2017 1769/2022 - 4º TERMO ADITIVO</t>
  </si>
  <si>
    <t xml:space="preserve"> 2856/2023 - 1º TERMO ADITIVO - SUPRESSÃO DE 9,14% E O ACRÉSCIMO EM 22,60%</t>
  </si>
  <si>
    <t>MARILDETE</t>
  </si>
  <si>
    <t xml:space="preserve">20/09/2023 -  4902/2023 - REPACTUAÇÃO MC2 </t>
  </si>
  <si>
    <t>APÓLICE - PROPOSTA 27.05.2022</t>
  </si>
  <si>
    <t>CASA DA MULHER</t>
  </si>
  <si>
    <t>490/2021</t>
  </si>
  <si>
    <t>002/2022</t>
  </si>
  <si>
    <t>A INICIAR E-DOC</t>
  </si>
  <si>
    <t xml:space="preserve"> 695/2023-   ADITIVO DE VALOR                                  864/2023 - ADITIVO DE PRAZO</t>
  </si>
  <si>
    <t>6867/2023</t>
  </si>
  <si>
    <t>BASÍLIO</t>
  </si>
  <si>
    <t xml:space="preserve"> JANIANA ASSIST SOCIAL</t>
  </si>
  <si>
    <t>THAIS FALCÃO</t>
  </si>
  <si>
    <t>AGUARDANDO PARECER PARA PÚBLICAÇÃO</t>
  </si>
  <si>
    <t>864/2023 - ADITIVO DE PRAZO RENOVADO                                                         695/2023 -  ESTÁ NA SECLOG PARA APROVAÇÃO DO ADITIVO DE VALOR</t>
  </si>
  <si>
    <t xml:space="preserve"> 4606/2023 - 7º TERMO ADITIVO                                    5655/2023 - LICITAÇÃO </t>
  </si>
  <si>
    <t>7º TERMO ADITIVO -  EXCEPCIONAL 5655/2023 - PREGÃO PROGRAMADO PRO DIA 14/11/2023</t>
  </si>
  <si>
    <t>7292/2023</t>
  </si>
  <si>
    <t>4255/2023- EMERGENCIAL   2545 /2023 - LICITAÇÃO  3892/2023 - ELETRONICA</t>
  </si>
  <si>
    <t>EMERGENCIAL ATÉ 05/02/2024  MANDADO DE SEGURANÇA                        3892/2023 - ELETRONICA NA SECLOG APÓS PARECER TECNICO  DA DILIGÊNCIA DA EMGETIS</t>
  </si>
  <si>
    <t>405/2022</t>
  </si>
  <si>
    <t>405/2022 - INEXIGIBILIDADE 01/2022 - CONTRATO DE 30 MESES PRORROGÁVEL 60MESES - 1º TERMO DE APOSTILAMENTO - 15/03/2023</t>
  </si>
  <si>
    <t>PROCESSO RESGATADO VIA COLABORAÇÃO ATIVA  - JESSICA AMARILLIA ( PELO 24403) 1º TERMO DE APOSTILAMENTO</t>
  </si>
  <si>
    <t>NÃO TEM HISTORICO DO PROCESSO BANESE , COM QUEM POSSO ENTRAR CONTATO</t>
  </si>
  <si>
    <t xml:space="preserve">CASA DA MULHER BRASILEIRA </t>
  </si>
  <si>
    <t>GUILHERME</t>
  </si>
  <si>
    <t>790/2022</t>
  </si>
  <si>
    <t>790/2022 - SEDURBS</t>
  </si>
  <si>
    <t xml:space="preserve"> AL NICOLAU  CNPJ:35.095.155/0001-13</t>
  </si>
  <si>
    <t>CONTRATO 03/2023 - VIGENCIA DE 24 MESES A PARTIR DA ASSINATURA</t>
  </si>
  <si>
    <t>RELATÓRIO DE CONTRATOS PRÓPRIOS VIGENTES 2023 ( Atualizado 23/11/2023)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</si>
</sst>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 &quot;* #,##0.00_-;&quot;-R$ &quot;* #,##0.00_-;_-&quot;R$ &quot;* \-??_-;_-@_-"/>
    <numFmt numFmtId="165" formatCode="&quot;R$ &quot;#,##0.00;[Red]&quot;R$ &quot;#,##0.00"/>
    <numFmt numFmtId="166" formatCode="d/m/yyyy"/>
    <numFmt numFmtId="167" formatCode="&quot;R$ &quot;#,##0.00;[Red]&quot;-R$ &quot;#,##0.00"/>
    <numFmt numFmtId="168" formatCode="[Red]\ #\ &quot; Dias Atrasados&quot;;[Blue]\ #\ &quot;Dias Restantes&quot;;[Green]\ #&quot; Hoje&quot;"/>
  </numFmts>
  <fonts count="13" x14ac:knownFonts="1">
    <font>
      <sz val="11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charset val="1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164" fontId="4" fillId="0" borderId="0" applyBorder="0" applyProtection="0"/>
    <xf numFmtId="164" fontId="4" fillId="0" borderId="0" applyBorder="0" applyProtection="0"/>
  </cellStyleXfs>
  <cellXfs count="110">
    <xf numFmtId="0" fontId="0" fillId="0" borderId="0" xfId="0"/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3" fillId="0" borderId="1" xfId="2" applyFont="1" applyBorder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2" fillId="2" borderId="2" xfId="2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/>
    <xf numFmtId="166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2" fillId="2" borderId="12" xfId="2" applyFont="1" applyFill="1" applyBorder="1" applyAlignment="1" applyProtection="1">
      <alignment horizontal="center" vertical="center" wrapText="1"/>
    </xf>
    <xf numFmtId="168" fontId="8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6" fontId="2" fillId="2" borderId="24" xfId="0" applyNumberFormat="1" applyFont="1" applyFill="1" applyBorder="1" applyAlignment="1">
      <alignment horizontal="center" vertical="center" wrapText="1"/>
    </xf>
    <xf numFmtId="166" fontId="2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166" fontId="2" fillId="0" borderId="25" xfId="0" applyNumberFormat="1" applyFont="1" applyFill="1" applyBorder="1" applyAlignment="1">
      <alignment horizontal="center" vertical="center" wrapText="1"/>
    </xf>
    <xf numFmtId="165" fontId="1" fillId="3" borderId="26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5" fontId="1" fillId="3" borderId="7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5" fontId="1" fillId="3" borderId="10" xfId="0" applyNumberFormat="1" applyFont="1" applyFill="1" applyBorder="1" applyAlignment="1">
      <alignment horizontal="center" vertical="center" wrapText="1"/>
    </xf>
    <xf numFmtId="165" fontId="1" fillId="3" borderId="16" xfId="0" applyNumberFormat="1" applyFont="1" applyFill="1" applyBorder="1" applyAlignment="1">
      <alignment horizontal="center" vertical="center" wrapText="1"/>
    </xf>
    <xf numFmtId="165" fontId="1" fillId="3" borderId="17" xfId="0" applyNumberFormat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8" fontId="8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7" fillId="3" borderId="30" xfId="0" applyNumberFormat="1" applyFont="1" applyFill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8" fontId="8" fillId="7" borderId="1" xfId="0" applyNumberFormat="1" applyFont="1" applyFill="1" applyBorder="1" applyAlignment="1">
      <alignment horizontal="center" vertical="center"/>
    </xf>
    <xf numFmtId="166" fontId="6" fillId="4" borderId="24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2" applyFont="1" applyFill="1" applyBorder="1" applyAlignment="1" applyProtection="1">
      <alignment horizontal="center" vertical="center" wrapText="1"/>
    </xf>
    <xf numFmtId="164" fontId="6" fillId="5" borderId="2" xfId="1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1" applyFont="1" applyFill="1" applyBorder="1" applyAlignment="1" applyProtection="1">
      <alignment horizontal="center" vertical="center" wrapText="1"/>
    </xf>
    <xf numFmtId="164" fontId="6" fillId="2" borderId="3" xfId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Font="1" applyFill="1" applyBorder="1" applyAlignment="1" applyProtection="1">
      <alignment horizontal="center" vertical="center" wrapText="1"/>
    </xf>
    <xf numFmtId="164" fontId="6" fillId="2" borderId="2" xfId="2" applyFont="1" applyFill="1" applyBorder="1" applyAlignment="1" applyProtection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64" fontId="6" fillId="2" borderId="1" xfId="2" applyFont="1" applyFill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7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2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166" fontId="2" fillId="0" borderId="16" xfId="0" applyNumberFormat="1" applyFont="1" applyFill="1" applyBorder="1" applyAlignment="1">
      <alignment horizontal="center" vertical="center" wrapText="1"/>
    </xf>
    <xf numFmtId="166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 wrapText="1"/>
    </xf>
    <xf numFmtId="168" fontId="8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6" fontId="2" fillId="0" borderId="31" xfId="0" applyNumberFormat="1" applyFont="1" applyFill="1" applyBorder="1" applyAlignment="1">
      <alignment horizontal="center" vertical="center" wrapText="1"/>
    </xf>
    <xf numFmtId="166" fontId="2" fillId="2" borderId="32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64" fontId="2" fillId="2" borderId="32" xfId="2" applyFont="1" applyFill="1" applyBorder="1" applyAlignment="1" applyProtection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65" fontId="10" fillId="0" borderId="18" xfId="0" applyNumberFormat="1" applyFont="1" applyBorder="1" applyAlignment="1">
      <alignment horizontal="center" vertical="center" wrapText="1"/>
    </xf>
    <xf numFmtId="165" fontId="10" fillId="0" borderId="28" xfId="0" applyNumberFormat="1" applyFont="1" applyBorder="1" applyAlignment="1">
      <alignment horizontal="center" vertical="center" wrapText="1"/>
    </xf>
    <xf numFmtId="166" fontId="10" fillId="0" borderId="18" xfId="0" applyNumberFormat="1" applyFont="1" applyBorder="1" applyAlignment="1">
      <alignment horizontal="center" vertical="center" wrapText="1"/>
    </xf>
    <xf numFmtId="166" fontId="10" fillId="0" borderId="28" xfId="0" applyNumberFormat="1" applyFont="1" applyBorder="1" applyAlignment="1">
      <alignment horizontal="center" vertical="center" wrapText="1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4"/>
  <sheetViews>
    <sheetView tabSelected="1" topLeftCell="B1" zoomScaleNormal="100" workbookViewId="0">
      <selection activeCell="J5" sqref="J5"/>
    </sheetView>
  </sheetViews>
  <sheetFormatPr defaultColWidth="8.7109375" defaultRowHeight="15" x14ac:dyDescent="0.25"/>
  <cols>
    <col min="1" max="1" width="4.5703125" customWidth="1"/>
    <col min="2" max="2" width="2.7109375" customWidth="1"/>
    <col min="3" max="3" width="10.140625" customWidth="1"/>
    <col min="4" max="5" width="9" customWidth="1"/>
    <col min="6" max="6" width="10.5703125" customWidth="1"/>
    <col min="7" max="7" width="16.42578125" customWidth="1"/>
    <col min="8" max="8" width="11.7109375" customWidth="1"/>
    <col min="9" max="9" width="19" customWidth="1"/>
    <col min="10" max="10" width="19.28515625" customWidth="1"/>
    <col min="11" max="11" width="10.28515625" customWidth="1"/>
    <col min="12" max="12" width="11" customWidth="1"/>
    <col min="13" max="13" width="11.7109375" customWidth="1"/>
    <col min="14" max="14" width="12.5703125" customWidth="1"/>
    <col min="15" max="15" width="18.85546875" customWidth="1"/>
    <col min="16" max="16" width="27" customWidth="1"/>
    <col min="17" max="17" width="19.7109375" customWidth="1"/>
    <col min="18" max="18" width="2.7109375" customWidth="1"/>
  </cols>
  <sheetData>
    <row r="1" spans="2:18" ht="15.75" thickBot="1" x14ac:dyDescent="0.3"/>
    <row r="2" spans="2:18" s="17" customFormat="1" ht="24" customHeight="1" thickBot="1" x14ac:dyDescent="0.35">
      <c r="B2" s="35"/>
      <c r="C2" s="34"/>
      <c r="D2" s="102" t="s">
        <v>124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49">
        <f ca="1">TODAY()</f>
        <v>45265</v>
      </c>
      <c r="R2" s="36"/>
    </row>
    <row r="3" spans="2:18" ht="33.75" customHeight="1" x14ac:dyDescent="0.25">
      <c r="B3" s="37"/>
      <c r="C3" s="99" t="s">
        <v>69</v>
      </c>
      <c r="D3" s="100"/>
      <c r="E3" s="101" t="s">
        <v>66</v>
      </c>
      <c r="F3" s="100"/>
      <c r="G3" s="104" t="s">
        <v>1</v>
      </c>
      <c r="H3" s="104" t="s">
        <v>2</v>
      </c>
      <c r="I3" s="104" t="s">
        <v>68</v>
      </c>
      <c r="J3" s="104" t="s">
        <v>3</v>
      </c>
      <c r="K3" s="104" t="s">
        <v>4</v>
      </c>
      <c r="L3" s="104" t="s">
        <v>5</v>
      </c>
      <c r="M3" s="104" t="s">
        <v>6</v>
      </c>
      <c r="N3" s="104" t="s">
        <v>7</v>
      </c>
      <c r="O3" s="106" t="s">
        <v>8</v>
      </c>
      <c r="P3" s="108" t="s">
        <v>9</v>
      </c>
      <c r="Q3" s="97" t="s">
        <v>10</v>
      </c>
      <c r="R3" s="38"/>
    </row>
    <row r="4" spans="2:18" ht="15.75" thickBot="1" x14ac:dyDescent="0.3">
      <c r="B4" s="37"/>
      <c r="C4" s="47" t="s">
        <v>0</v>
      </c>
      <c r="D4" s="48" t="s">
        <v>65</v>
      </c>
      <c r="E4" s="48" t="s">
        <v>0</v>
      </c>
      <c r="F4" s="48" t="s">
        <v>65</v>
      </c>
      <c r="G4" s="105"/>
      <c r="H4" s="105"/>
      <c r="I4" s="105"/>
      <c r="J4" s="105"/>
      <c r="K4" s="105"/>
      <c r="L4" s="105"/>
      <c r="M4" s="105"/>
      <c r="N4" s="105"/>
      <c r="O4" s="107"/>
      <c r="P4" s="109"/>
      <c r="Q4" s="98"/>
      <c r="R4" s="38"/>
    </row>
    <row r="5" spans="2:18" ht="105" customHeight="1" x14ac:dyDescent="0.25">
      <c r="B5" s="37"/>
      <c r="C5" s="42">
        <v>44609</v>
      </c>
      <c r="D5" s="43">
        <f>F5</f>
        <v>45305</v>
      </c>
      <c r="E5" s="44">
        <v>45214</v>
      </c>
      <c r="F5" s="61">
        <v>45305</v>
      </c>
      <c r="G5" s="62" t="s">
        <v>11</v>
      </c>
      <c r="H5" s="63" t="s">
        <v>12</v>
      </c>
      <c r="I5" s="63" t="s">
        <v>71</v>
      </c>
      <c r="J5" s="63" t="s">
        <v>102</v>
      </c>
      <c r="K5" s="63" t="s">
        <v>72</v>
      </c>
      <c r="L5" s="63" t="s">
        <v>73</v>
      </c>
      <c r="M5" s="64"/>
      <c r="N5" s="65" t="s">
        <v>70</v>
      </c>
      <c r="O5" s="45">
        <f t="shared" ref="O5:O22" ca="1" si="0">$Q$2-$F5</f>
        <v>-40</v>
      </c>
      <c r="P5" s="43" t="s">
        <v>108</v>
      </c>
      <c r="Q5" s="46" t="s">
        <v>67</v>
      </c>
      <c r="R5" s="38"/>
    </row>
    <row r="6" spans="2:18" ht="56.25" x14ac:dyDescent="0.25">
      <c r="B6" s="37"/>
      <c r="C6" s="30">
        <v>42893</v>
      </c>
      <c r="D6" s="1">
        <f>F6</f>
        <v>45327</v>
      </c>
      <c r="E6" s="1">
        <v>45144</v>
      </c>
      <c r="F6" s="66">
        <v>45327</v>
      </c>
      <c r="G6" s="67" t="s">
        <v>14</v>
      </c>
      <c r="H6" s="68" t="s">
        <v>15</v>
      </c>
      <c r="I6" s="68" t="s">
        <v>16</v>
      </c>
      <c r="J6" s="67" t="s">
        <v>112</v>
      </c>
      <c r="K6" s="67" t="s">
        <v>17</v>
      </c>
      <c r="L6" s="67" t="s">
        <v>18</v>
      </c>
      <c r="M6" s="69">
        <v>288752.94</v>
      </c>
      <c r="N6" s="70">
        <f>M6*6</f>
        <v>1732517.6400000001</v>
      </c>
      <c r="O6" s="20">
        <f t="shared" ca="1" si="0"/>
        <v>-62</v>
      </c>
      <c r="P6" s="1" t="s">
        <v>113</v>
      </c>
      <c r="Q6" s="51" t="s">
        <v>19</v>
      </c>
      <c r="R6" s="38"/>
    </row>
    <row r="7" spans="2:18" ht="45" x14ac:dyDescent="0.25">
      <c r="B7" s="37"/>
      <c r="C7" s="30">
        <v>44424</v>
      </c>
      <c r="D7" s="11">
        <v>45153</v>
      </c>
      <c r="E7" s="11">
        <v>45154</v>
      </c>
      <c r="F7" s="14">
        <v>45519</v>
      </c>
      <c r="G7" s="67" t="s">
        <v>74</v>
      </c>
      <c r="H7" s="71" t="s">
        <v>20</v>
      </c>
      <c r="I7" s="71" t="s">
        <v>76</v>
      </c>
      <c r="J7" s="67" t="s">
        <v>75</v>
      </c>
      <c r="K7" s="72" t="s">
        <v>21</v>
      </c>
      <c r="L7" s="67" t="s">
        <v>13</v>
      </c>
      <c r="M7" s="73">
        <v>18663.18</v>
      </c>
      <c r="N7" s="70">
        <v>223958.16</v>
      </c>
      <c r="O7" s="20">
        <f t="shared" ca="1" si="0"/>
        <v>-254</v>
      </c>
      <c r="P7" s="11" t="s">
        <v>78</v>
      </c>
      <c r="Q7" s="51" t="s">
        <v>30</v>
      </c>
      <c r="R7" s="38"/>
    </row>
    <row r="8" spans="2:18" ht="56.25" x14ac:dyDescent="0.25">
      <c r="B8" s="37"/>
      <c r="C8" s="30">
        <v>43703</v>
      </c>
      <c r="D8" s="14">
        <v>45163</v>
      </c>
      <c r="E8" s="14">
        <v>45165</v>
      </c>
      <c r="F8" s="14">
        <v>45530</v>
      </c>
      <c r="G8" s="67" t="s">
        <v>22</v>
      </c>
      <c r="H8" s="67" t="s">
        <v>23</v>
      </c>
      <c r="I8" s="67" t="s">
        <v>77</v>
      </c>
      <c r="J8" s="67" t="s">
        <v>81</v>
      </c>
      <c r="K8" s="67" t="s">
        <v>24</v>
      </c>
      <c r="L8" s="67" t="s">
        <v>25</v>
      </c>
      <c r="M8" s="73">
        <v>0</v>
      </c>
      <c r="N8" s="74">
        <v>0</v>
      </c>
      <c r="O8" s="20">
        <f t="shared" ca="1" si="0"/>
        <v>-265</v>
      </c>
      <c r="P8" s="14" t="s">
        <v>79</v>
      </c>
      <c r="Q8" s="51" t="s">
        <v>104</v>
      </c>
      <c r="R8" s="38"/>
    </row>
    <row r="9" spans="2:18" ht="33.75" x14ac:dyDescent="0.25">
      <c r="B9" s="37"/>
      <c r="C9" s="30">
        <v>43886</v>
      </c>
      <c r="D9" s="14">
        <v>45164</v>
      </c>
      <c r="E9" s="14">
        <v>45165</v>
      </c>
      <c r="F9" s="14">
        <v>45348</v>
      </c>
      <c r="G9" s="67" t="s">
        <v>26</v>
      </c>
      <c r="H9" s="67" t="s">
        <v>27</v>
      </c>
      <c r="I9" s="67" t="s">
        <v>28</v>
      </c>
      <c r="J9" s="67" t="s">
        <v>109</v>
      </c>
      <c r="K9" s="67" t="s">
        <v>29</v>
      </c>
      <c r="L9" s="67" t="s">
        <v>13</v>
      </c>
      <c r="M9" s="73">
        <v>673721.62</v>
      </c>
      <c r="N9" s="70">
        <v>4042383.72</v>
      </c>
      <c r="O9" s="20">
        <f t="shared" ca="1" si="0"/>
        <v>-83</v>
      </c>
      <c r="P9" s="11" t="s">
        <v>110</v>
      </c>
      <c r="Q9" s="51" t="s">
        <v>30</v>
      </c>
      <c r="R9" s="38"/>
    </row>
    <row r="10" spans="2:18" ht="56.25" x14ac:dyDescent="0.25">
      <c r="B10" s="37"/>
      <c r="C10" s="30">
        <v>42248</v>
      </c>
      <c r="D10" s="14">
        <v>45169</v>
      </c>
      <c r="E10" s="14">
        <v>45170</v>
      </c>
      <c r="F10" s="14">
        <v>45535</v>
      </c>
      <c r="G10" s="67" t="s">
        <v>31</v>
      </c>
      <c r="H10" s="67" t="s">
        <v>83</v>
      </c>
      <c r="I10" s="67" t="s">
        <v>32</v>
      </c>
      <c r="J10" s="67" t="s">
        <v>82</v>
      </c>
      <c r="K10" s="67" t="s">
        <v>33</v>
      </c>
      <c r="L10" s="67" t="s">
        <v>34</v>
      </c>
      <c r="M10" s="73">
        <v>1500</v>
      </c>
      <c r="N10" s="75">
        <v>18000</v>
      </c>
      <c r="O10" s="20">
        <f t="shared" ca="1" si="0"/>
        <v>-270</v>
      </c>
      <c r="P10" s="11" t="s">
        <v>84</v>
      </c>
      <c r="Q10" s="21" t="s">
        <v>105</v>
      </c>
      <c r="R10" s="38"/>
    </row>
    <row r="11" spans="2:18" ht="54" customHeight="1" x14ac:dyDescent="0.25">
      <c r="B11" s="37"/>
      <c r="C11" s="30">
        <v>45148</v>
      </c>
      <c r="D11" s="14">
        <v>45513</v>
      </c>
      <c r="E11" s="15"/>
      <c r="F11" s="13">
        <v>45513</v>
      </c>
      <c r="G11" s="2" t="s">
        <v>87</v>
      </c>
      <c r="H11" s="2" t="s">
        <v>88</v>
      </c>
      <c r="I11" s="67" t="s">
        <v>85</v>
      </c>
      <c r="J11" s="67" t="s">
        <v>85</v>
      </c>
      <c r="K11" s="76" t="s">
        <v>86</v>
      </c>
      <c r="L11" s="67" t="s">
        <v>34</v>
      </c>
      <c r="M11" s="73">
        <v>3000</v>
      </c>
      <c r="N11" s="75">
        <v>36000</v>
      </c>
      <c r="O11" s="20">
        <f t="shared" ca="1" si="0"/>
        <v>-248</v>
      </c>
      <c r="P11" s="11" t="s">
        <v>89</v>
      </c>
      <c r="Q11" s="21" t="s">
        <v>80</v>
      </c>
      <c r="R11" s="38"/>
    </row>
    <row r="12" spans="2:18" ht="43.5" customHeight="1" x14ac:dyDescent="0.25">
      <c r="B12" s="37"/>
      <c r="C12" s="30">
        <v>43900</v>
      </c>
      <c r="D12" s="1">
        <v>45195</v>
      </c>
      <c r="E12" s="1">
        <v>45195</v>
      </c>
      <c r="F12" s="12">
        <v>45560</v>
      </c>
      <c r="G12" s="2" t="s">
        <v>39</v>
      </c>
      <c r="H12" s="4" t="s">
        <v>40</v>
      </c>
      <c r="I12" s="68" t="s">
        <v>41</v>
      </c>
      <c r="J12" s="67" t="s">
        <v>91</v>
      </c>
      <c r="K12" s="67" t="s">
        <v>42</v>
      </c>
      <c r="L12" s="67" t="s">
        <v>13</v>
      </c>
      <c r="M12" s="77">
        <v>0</v>
      </c>
      <c r="N12" s="70">
        <v>30000</v>
      </c>
      <c r="O12" s="20">
        <f t="shared" ca="1" si="0"/>
        <v>-295</v>
      </c>
      <c r="P12" s="1" t="s">
        <v>90</v>
      </c>
      <c r="Q12" s="21" t="s">
        <v>92</v>
      </c>
      <c r="R12" s="38"/>
    </row>
    <row r="13" spans="2:18" ht="43.5" customHeight="1" x14ac:dyDescent="0.25">
      <c r="B13" s="37"/>
      <c r="C13" s="30">
        <v>44860</v>
      </c>
      <c r="D13" s="1">
        <v>45224</v>
      </c>
      <c r="E13" s="1"/>
      <c r="F13" s="12">
        <v>45224</v>
      </c>
      <c r="G13" s="52" t="s">
        <v>35</v>
      </c>
      <c r="H13" s="4" t="s">
        <v>98</v>
      </c>
      <c r="I13" s="68" t="s">
        <v>99</v>
      </c>
      <c r="J13" s="67" t="s">
        <v>111</v>
      </c>
      <c r="K13" s="71" t="s">
        <v>100</v>
      </c>
      <c r="L13" s="67" t="s">
        <v>34</v>
      </c>
      <c r="M13" s="77">
        <v>7591.61</v>
      </c>
      <c r="N13" s="70">
        <f>M13*12</f>
        <v>91099.319999999992</v>
      </c>
      <c r="O13" s="53">
        <f t="shared" ca="1" si="0"/>
        <v>41</v>
      </c>
      <c r="P13" s="1" t="s">
        <v>107</v>
      </c>
      <c r="Q13" s="21" t="s">
        <v>106</v>
      </c>
      <c r="R13" s="38"/>
    </row>
    <row r="14" spans="2:18" ht="101.25" x14ac:dyDescent="0.25">
      <c r="B14" s="37"/>
      <c r="C14" s="31">
        <v>44495</v>
      </c>
      <c r="D14" s="12">
        <v>45224</v>
      </c>
      <c r="E14" s="1"/>
      <c r="F14" s="12">
        <v>45224</v>
      </c>
      <c r="G14" s="52" t="s">
        <v>35</v>
      </c>
      <c r="H14" s="4" t="s">
        <v>36</v>
      </c>
      <c r="I14" s="67" t="s">
        <v>37</v>
      </c>
      <c r="J14" s="67" t="s">
        <v>103</v>
      </c>
      <c r="K14" s="67" t="s">
        <v>38</v>
      </c>
      <c r="L14" s="67" t="s">
        <v>34</v>
      </c>
      <c r="M14" s="73">
        <v>9154.06</v>
      </c>
      <c r="N14" s="74">
        <v>109848.96000000001</v>
      </c>
      <c r="O14" s="53">
        <f t="shared" ca="1" si="0"/>
        <v>41</v>
      </c>
      <c r="P14" s="1" t="s">
        <v>107</v>
      </c>
      <c r="Q14" s="21" t="s">
        <v>67</v>
      </c>
      <c r="R14" s="38"/>
    </row>
    <row r="15" spans="2:18" ht="86.25" customHeight="1" x14ac:dyDescent="0.25">
      <c r="B15" s="37"/>
      <c r="C15" s="30">
        <v>45148</v>
      </c>
      <c r="D15" s="12">
        <v>45331</v>
      </c>
      <c r="E15" s="1"/>
      <c r="F15" s="12">
        <v>45331</v>
      </c>
      <c r="G15" s="2" t="s">
        <v>43</v>
      </c>
      <c r="H15" s="2" t="s">
        <v>44</v>
      </c>
      <c r="I15" s="7" t="s">
        <v>93</v>
      </c>
      <c r="J15" s="16" t="s">
        <v>101</v>
      </c>
      <c r="K15" s="2" t="s">
        <v>45</v>
      </c>
      <c r="L15" s="2" t="s">
        <v>18</v>
      </c>
      <c r="M15" s="3">
        <v>15000</v>
      </c>
      <c r="N15" s="18">
        <v>180000</v>
      </c>
      <c r="O15" s="20">
        <f t="shared" ca="1" si="0"/>
        <v>-66</v>
      </c>
      <c r="P15" s="1" t="s">
        <v>46</v>
      </c>
      <c r="Q15" s="21" t="s">
        <v>19</v>
      </c>
      <c r="R15" s="38"/>
    </row>
    <row r="16" spans="2:18" ht="45" x14ac:dyDescent="0.25">
      <c r="B16" s="37"/>
      <c r="C16" s="30">
        <v>45030</v>
      </c>
      <c r="D16" s="12">
        <v>45395</v>
      </c>
      <c r="E16" s="1"/>
      <c r="F16" s="12">
        <v>45395</v>
      </c>
      <c r="G16" s="2" t="s">
        <v>47</v>
      </c>
      <c r="H16" s="4" t="s">
        <v>48</v>
      </c>
      <c r="I16" s="2" t="s">
        <v>49</v>
      </c>
      <c r="J16" s="2" t="s">
        <v>49</v>
      </c>
      <c r="K16" s="2" t="s">
        <v>50</v>
      </c>
      <c r="L16" s="6" t="s">
        <v>13</v>
      </c>
      <c r="M16" s="9">
        <v>43509.1</v>
      </c>
      <c r="N16" s="19">
        <v>522109.2</v>
      </c>
      <c r="O16" s="20">
        <f t="shared" ca="1" si="0"/>
        <v>-130</v>
      </c>
      <c r="P16" s="1"/>
      <c r="Q16" s="21" t="s">
        <v>92</v>
      </c>
      <c r="R16" s="38"/>
    </row>
    <row r="17" spans="2:18" ht="56.25" x14ac:dyDescent="0.25">
      <c r="B17" s="37"/>
      <c r="C17" s="31">
        <v>45034</v>
      </c>
      <c r="D17" s="12">
        <v>45399</v>
      </c>
      <c r="E17" s="1"/>
      <c r="F17" s="12">
        <v>45399</v>
      </c>
      <c r="G17" s="2" t="s">
        <v>51</v>
      </c>
      <c r="H17" s="4" t="s">
        <v>52</v>
      </c>
      <c r="I17" s="2" t="s">
        <v>53</v>
      </c>
      <c r="J17" s="2" t="s">
        <v>94</v>
      </c>
      <c r="K17" s="2" t="s">
        <v>54</v>
      </c>
      <c r="L17" s="2" t="s">
        <v>18</v>
      </c>
      <c r="M17" s="5">
        <v>782839.94</v>
      </c>
      <c r="N17" s="18">
        <v>9394079.2799999993</v>
      </c>
      <c r="O17" s="20">
        <f t="shared" ca="1" si="0"/>
        <v>-134</v>
      </c>
      <c r="P17" s="1" t="s">
        <v>96</v>
      </c>
      <c r="Q17" s="21" t="s">
        <v>95</v>
      </c>
      <c r="R17" s="38"/>
    </row>
    <row r="18" spans="2:18" ht="33.75" x14ac:dyDescent="0.25">
      <c r="B18" s="37"/>
      <c r="C18" s="54">
        <v>45375</v>
      </c>
      <c r="D18" s="55">
        <v>45405</v>
      </c>
      <c r="E18" s="55"/>
      <c r="F18" s="55">
        <v>45405</v>
      </c>
      <c r="G18" s="56"/>
      <c r="H18" s="57" t="s">
        <v>55</v>
      </c>
      <c r="I18" s="57"/>
      <c r="J18" s="57" t="s">
        <v>56</v>
      </c>
      <c r="K18" s="57"/>
      <c r="L18" s="57"/>
      <c r="M18" s="58"/>
      <c r="N18" s="59">
        <v>520</v>
      </c>
      <c r="O18" s="50">
        <f t="shared" ca="1" si="0"/>
        <v>-140</v>
      </c>
      <c r="P18" s="55" t="s">
        <v>97</v>
      </c>
      <c r="Q18" s="60" t="s">
        <v>95</v>
      </c>
      <c r="R18" s="38"/>
    </row>
    <row r="19" spans="2:18" ht="56.25" x14ac:dyDescent="0.25">
      <c r="B19" s="37"/>
      <c r="C19" s="32"/>
      <c r="D19" s="1">
        <v>45488</v>
      </c>
      <c r="E19" s="1"/>
      <c r="F19" s="1">
        <v>45488</v>
      </c>
      <c r="G19" s="10" t="s">
        <v>57</v>
      </c>
      <c r="H19" s="2" t="s">
        <v>58</v>
      </c>
      <c r="I19" s="2"/>
      <c r="J19" s="8"/>
      <c r="K19" s="22"/>
      <c r="L19" s="8"/>
      <c r="M19" s="5"/>
      <c r="N19" s="18">
        <v>100998.35</v>
      </c>
      <c r="O19" s="20">
        <f t="shared" ca="1" si="0"/>
        <v>-223</v>
      </c>
      <c r="P19" s="1" t="s">
        <v>59</v>
      </c>
      <c r="Q19" s="21" t="s">
        <v>95</v>
      </c>
      <c r="R19" s="38"/>
    </row>
    <row r="20" spans="2:18" ht="45" x14ac:dyDescent="0.25">
      <c r="B20" s="37"/>
      <c r="C20" s="31">
        <v>43611</v>
      </c>
      <c r="D20" s="1"/>
      <c r="E20" s="1"/>
      <c r="F20" s="1"/>
      <c r="G20" s="10" t="s">
        <v>60</v>
      </c>
      <c r="H20" s="4" t="s">
        <v>61</v>
      </c>
      <c r="I20" s="4"/>
      <c r="J20" s="8"/>
      <c r="K20" s="2" t="s">
        <v>62</v>
      </c>
      <c r="L20" s="8"/>
      <c r="M20" s="5"/>
      <c r="N20" s="19"/>
      <c r="O20" s="20">
        <f t="shared" ca="1" si="0"/>
        <v>45265</v>
      </c>
      <c r="P20" s="1" t="s">
        <v>117</v>
      </c>
      <c r="Q20" s="21" t="s">
        <v>104</v>
      </c>
      <c r="R20" s="38"/>
    </row>
    <row r="21" spans="2:18" ht="33.75" x14ac:dyDescent="0.25">
      <c r="B21" s="37"/>
      <c r="C21" s="88">
        <v>45134</v>
      </c>
      <c r="D21" s="89">
        <v>45863</v>
      </c>
      <c r="E21" s="89"/>
      <c r="F21" s="89">
        <v>45863</v>
      </c>
      <c r="G21" s="90" t="s">
        <v>122</v>
      </c>
      <c r="H21" s="91" t="s">
        <v>118</v>
      </c>
      <c r="I21" s="91" t="s">
        <v>121</v>
      </c>
      <c r="J21" s="96" t="s">
        <v>121</v>
      </c>
      <c r="K21" s="92" t="s">
        <v>120</v>
      </c>
      <c r="L21" s="96" t="s">
        <v>25</v>
      </c>
      <c r="M21" s="93"/>
      <c r="N21" s="94">
        <v>6155000</v>
      </c>
      <c r="O21" s="20">
        <f t="shared" ca="1" si="0"/>
        <v>-598</v>
      </c>
      <c r="P21" s="89" t="s">
        <v>123</v>
      </c>
      <c r="Q21" s="95" t="s">
        <v>119</v>
      </c>
      <c r="R21" s="38"/>
    </row>
    <row r="22" spans="2:18" ht="79.5" thickBot="1" x14ac:dyDescent="0.3">
      <c r="B22" s="37"/>
      <c r="C22" s="33">
        <v>44914</v>
      </c>
      <c r="D22" s="23">
        <v>45826</v>
      </c>
      <c r="E22" s="23"/>
      <c r="F22" s="23">
        <v>45826</v>
      </c>
      <c r="G22" s="24" t="s">
        <v>63</v>
      </c>
      <c r="H22" s="25" t="s">
        <v>64</v>
      </c>
      <c r="I22" s="25" t="s">
        <v>115</v>
      </c>
      <c r="J22" s="78" t="s">
        <v>114</v>
      </c>
      <c r="K22" s="78" t="s">
        <v>114</v>
      </c>
      <c r="L22" s="26"/>
      <c r="M22" s="26"/>
      <c r="N22" s="27">
        <v>10000</v>
      </c>
      <c r="O22" s="28">
        <f t="shared" ca="1" si="0"/>
        <v>-561</v>
      </c>
      <c r="P22" s="23" t="s">
        <v>116</v>
      </c>
      <c r="Q22" s="29" t="s">
        <v>19</v>
      </c>
      <c r="R22" s="38"/>
    </row>
    <row r="23" spans="2:18" ht="15.75" thickBot="1" x14ac:dyDescent="0.3">
      <c r="B23" s="37"/>
      <c r="C23" s="79"/>
      <c r="D23" s="80"/>
      <c r="E23" s="80"/>
      <c r="F23" s="80"/>
      <c r="G23" s="81"/>
      <c r="H23" s="82"/>
      <c r="I23" s="82"/>
      <c r="J23" s="83"/>
      <c r="K23" s="83"/>
      <c r="L23" s="84"/>
      <c r="M23" s="84"/>
      <c r="N23" s="85"/>
      <c r="O23" s="86"/>
      <c r="P23" s="80"/>
      <c r="Q23" s="87"/>
      <c r="R23" s="38"/>
    </row>
    <row r="24" spans="2:18" ht="15.75" thickBot="1" x14ac:dyDescent="0.3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</row>
  </sheetData>
  <mergeCells count="14">
    <mergeCell ref="Q3:Q4"/>
    <mergeCell ref="C3:D3"/>
    <mergeCell ref="E3:F3"/>
    <mergeCell ref="D2:P2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51180555555555496" right="0.51180555555555496" top="0.78749999999999998" bottom="0.78749999999999998" header="0.51180555555555496" footer="0.51180555555555496"/>
  <pageSetup paperSize="9" scale="61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Almeida Ribeiro</dc:creator>
  <cp:lastModifiedBy>Daniele Cristina dos Santos Lima</cp:lastModifiedBy>
  <cp:revision>4</cp:revision>
  <cp:lastPrinted>2023-11-16T19:48:10Z</cp:lastPrinted>
  <dcterms:created xsi:type="dcterms:W3CDTF">2023-06-20T16:55:43Z</dcterms:created>
  <dcterms:modified xsi:type="dcterms:W3CDTF">2023-12-05T20:53:22Z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